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20" sheetId="1" r:id="rId1"/>
  </sheets>
  <definedNames>
    <definedName name="_xlnm.Print_Area" localSheetId="0">'2020'!$A$1:$Q$34</definedName>
  </definedNames>
  <calcPr fullCalcOnLoad="1"/>
</workbook>
</file>

<file path=xl/sharedStrings.xml><?xml version="1.0" encoding="utf-8"?>
<sst xmlns="http://schemas.openxmlformats.org/spreadsheetml/2006/main" count="76" uniqueCount="66">
  <si>
    <t>Наименование национального проекта</t>
  </si>
  <si>
    <t>Наименование объекта</t>
  </si>
  <si>
    <t>Наименование подрядной организации</t>
  </si>
  <si>
    <t>Предусмотрено    (тыс. рублей)</t>
  </si>
  <si>
    <t>Освоено  (тыс. рублей)</t>
  </si>
  <si>
    <t>Всего</t>
  </si>
  <si>
    <t>Средства ФБ</t>
  </si>
  <si>
    <t>Средства ОБ</t>
  </si>
  <si>
    <t>Средства МБ</t>
  </si>
  <si>
    <t xml:space="preserve">Современная школа </t>
  </si>
  <si>
    <t>Успех каждого ребенка</t>
  </si>
  <si>
    <t>Ответственный за исполением НП, МП</t>
  </si>
  <si>
    <t>Управление образования администрации Еткульского муниципального района</t>
  </si>
  <si>
    <t>Организация и проведение мероприятий с детьми и молодежью</t>
  </si>
  <si>
    <t>Управление культуры,туризма и молодежной политики администрации Еткульского муниципального района</t>
  </si>
  <si>
    <t>Еманжелинское сельское поселение</t>
  </si>
  <si>
    <t>МКУ "Служба жилищно - коммунального хозяйства и инженерной инфраструктуры"</t>
  </si>
  <si>
    <t>Выплата областного единовременного пособия при рождении ребенка</t>
  </si>
  <si>
    <t>Управление социальной защиты населения администрации Еткульского муниципального района</t>
  </si>
  <si>
    <t>Всего по району</t>
  </si>
  <si>
    <t>Национальный проект " Экология"</t>
  </si>
  <si>
    <t>Создание и содержание мест (площадок) накопления твердых коммунальных отходов</t>
  </si>
  <si>
    <t>Культурная среда</t>
  </si>
  <si>
    <t>МБУК "ЦБКС Печенкинского сельского поселения" Шибаевский СК (ремонт)</t>
  </si>
  <si>
    <t>МБУК "ЦКС Пискловского сельского поселения" Пискловский ДК (ремонт)</t>
  </si>
  <si>
    <t xml:space="preserve">МБОУ "Еткульская СОШ", устройство спортивной площадки </t>
  </si>
  <si>
    <t>Еткульское сельское поселение</t>
  </si>
  <si>
    <t>Благоустройство дворовых территорий: двор у домов по адресу: по ул. Кирова, д. 30,32,34, переулок 12, д. 2,4, переулок 10, д. 5,7, ул. Октябрьская, д. 29 в с.Еткуль Еткульского района Челябинской области</t>
  </si>
  <si>
    <t>Печенкинское сельское поселение</t>
  </si>
  <si>
    <t>Лебедевское сельское поселение</t>
  </si>
  <si>
    <t>Селезянское сельское поселение</t>
  </si>
  <si>
    <t>Финансовая поддержка семей при рождении детей</t>
  </si>
  <si>
    <t>Цифровая образовательная среда</t>
  </si>
  <si>
    <t>МКОУ "Таяндинская СОШ", приобретение оргтехники</t>
  </si>
  <si>
    <t>Cоздание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</si>
  <si>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</si>
  <si>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Создание в общеобразовательных организациях, расположенных в сельской местности, условия для занятия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</si>
  <si>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</si>
  <si>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r>
      <rPr>
        <b/>
        <sz val="11"/>
        <rFont val="Times New Roman"/>
        <family val="1"/>
      </rPr>
      <t xml:space="preserve">Национальный проект  "Культура"              </t>
    </r>
    <r>
      <rPr>
        <sz val="11"/>
        <rFont val="Times New Roman"/>
        <family val="1"/>
      </rPr>
      <t xml:space="preserve">МП "Развитие культуры и туризма в Еткульском муниципальном районе"       </t>
    </r>
  </si>
  <si>
    <t xml:space="preserve">Социальная активность                             </t>
  </si>
  <si>
    <t>МП "Охрана окружающей среды в Еткульском муницпальном районе"</t>
  </si>
  <si>
    <r>
      <rPr>
        <b/>
        <sz val="11"/>
        <rFont val="Times New Roman"/>
        <family val="1"/>
      </rPr>
      <t>Национальный проект   "Демография"</t>
    </r>
    <r>
      <rPr>
        <sz val="11"/>
        <rFont val="Times New Roman"/>
        <family val="1"/>
      </rPr>
      <t xml:space="preserve">       МП «Развитие социальной защиты населения в Еткульском муниципальном районе»</t>
    </r>
  </si>
  <si>
    <r>
      <rPr>
        <b/>
        <sz val="11"/>
        <rFont val="Times New Roman"/>
        <family val="1"/>
      </rPr>
      <t xml:space="preserve">Национальный проект    "Образование"      </t>
    </r>
    <r>
      <rPr>
        <sz val="11"/>
        <rFont val="Times New Roman"/>
        <family val="1"/>
      </rPr>
      <t xml:space="preserve">                                 МП "Развитие образования в Еткульском муниципальном районе" </t>
    </r>
  </si>
  <si>
    <t>Администрация Еткульского муниципального района</t>
  </si>
  <si>
    <t xml:space="preserve">Благоустройство дворовой территории дома № 9 по ул.Октябрьская в с.Еманжелинка </t>
  </si>
  <si>
    <t xml:space="preserve">Благоустройство сквера пересечение ул.Ленина и Бориса Ручьева в с. Еткуль </t>
  </si>
  <si>
    <r>
      <rPr>
        <b/>
        <sz val="11"/>
        <rFont val="Times New Roman"/>
        <family val="1"/>
      </rPr>
      <t xml:space="preserve">Национальный проект  "Жилье и городская среда"                                               </t>
    </r>
    <r>
      <rPr>
        <sz val="11"/>
        <rFont val="Times New Roman"/>
        <family val="1"/>
      </rPr>
      <t xml:space="preserve">МП"Формирование современной городской среды на территории Еткульского муниципального района" </t>
    </r>
    <r>
      <rPr>
        <sz val="11"/>
        <color indexed="10"/>
        <rFont val="Times New Roman"/>
        <family val="1"/>
      </rPr>
      <t xml:space="preserve">            </t>
    </r>
    <r>
      <rPr>
        <sz val="11"/>
        <color indexed="10"/>
        <rFont val="Times New Roman"/>
        <family val="1"/>
      </rPr>
      <t xml:space="preserve">                     </t>
    </r>
  </si>
  <si>
    <t>Восстановление и экологическая реабилитация водных объектов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</si>
  <si>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</t>
  </si>
  <si>
    <t xml:space="preserve">Благоустройство дворовой территории: двор у дома по адресу: ул. Кирова, № 50 с.Еткуль </t>
  </si>
  <si>
    <t xml:space="preserve">Благоустройство детской площадки по ул. Совхозная, д.28 в д.Потапово </t>
  </si>
  <si>
    <t xml:space="preserve">Благоустройство детской и спортивной площадки по ул. Садовая, д.19а в д.Журавлево </t>
  </si>
  <si>
    <t>Благоустройство детской площадки по ул. Комсомольская, д.6 в с.Лебедевка</t>
  </si>
  <si>
    <t xml:space="preserve">Благоустройство парка "Победы" по ул. Советская, д. 57 с.Селезян </t>
  </si>
  <si>
    <t>приобретение ноутбуков</t>
  </si>
  <si>
    <t>ООО "Компания Комнет Сервис"</t>
  </si>
  <si>
    <t>ООО "УРАЛСИБ-АЗИЯ"</t>
  </si>
  <si>
    <t xml:space="preserve">ООО "Информационные решения" </t>
  </si>
  <si>
    <t>ООО "Транзитстрой", ИП Белобородов А.А.</t>
  </si>
  <si>
    <t>ИП Карапетян А.В.</t>
  </si>
  <si>
    <t>ИП Ермолаев Н.С.</t>
  </si>
  <si>
    <t>ООО "Еманжелинское ДРСУ"</t>
  </si>
  <si>
    <t>ООО "ТДЭ"</t>
  </si>
  <si>
    <t>ООО СК "Гарант"</t>
  </si>
  <si>
    <t>ИП Шарипов Ф.А.</t>
  </si>
  <si>
    <t>Информация о муниципальных программах, сформированных на основе государственных национальных проектов и реализуемых на территории Еткульского муниципального района в 2020 году на 01.09.2020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</si>
</sst>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 wrapText="1"/>
    </xf>
    <xf numFmtId="172" fontId="6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172" fontId="47" fillId="33" borderId="1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8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28" fillId="33" borderId="17" xfId="0" applyFont="1" applyFill="1" applyBorder="1" applyAlignment="1">
      <alignment vertical="top" wrapText="1"/>
    </xf>
    <xf numFmtId="0" fontId="28" fillId="33" borderId="16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Q34" sqref="Q34"/>
    </sheetView>
  </sheetViews>
  <sheetFormatPr defaultColWidth="9.140625" defaultRowHeight="15"/>
  <cols>
    <col min="1" max="2" width="9.140625" style="1" customWidth="1"/>
    <col min="3" max="3" width="21.140625" style="1" customWidth="1"/>
    <col min="4" max="5" width="9.140625" style="1" customWidth="1"/>
    <col min="6" max="6" width="15.57421875" style="1" customWidth="1"/>
    <col min="7" max="7" width="9.140625" style="1" customWidth="1"/>
    <col min="8" max="8" width="6.8515625" style="1" customWidth="1"/>
    <col min="9" max="9" width="9.7109375" style="1" customWidth="1"/>
    <col min="10" max="10" width="10.7109375" style="1" customWidth="1"/>
    <col min="11" max="11" width="9.7109375" style="1" customWidth="1"/>
    <col min="12" max="12" width="9.57421875" style="1" customWidth="1"/>
    <col min="13" max="13" width="8.7109375" style="1" customWidth="1"/>
    <col min="14" max="14" width="9.7109375" style="1" customWidth="1"/>
    <col min="15" max="16" width="9.28125" style="1" customWidth="1"/>
    <col min="17" max="17" width="26.57421875" style="1" customWidth="1"/>
    <col min="18" max="16384" width="9.140625" style="1" customWidth="1"/>
  </cols>
  <sheetData>
    <row r="1" spans="9:16" ht="15">
      <c r="I1" s="127"/>
      <c r="J1" s="127"/>
      <c r="K1" s="127"/>
      <c r="L1" s="127"/>
      <c r="M1" s="127"/>
      <c r="N1" s="127"/>
      <c r="O1" s="127"/>
      <c r="P1" s="127"/>
    </row>
    <row r="2" spans="1:17" ht="38.25" customHeight="1">
      <c r="A2" s="128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2"/>
    </row>
    <row r="4" spans="1:17" ht="59.25" customHeight="1">
      <c r="A4" s="115" t="s">
        <v>0</v>
      </c>
      <c r="B4" s="116"/>
      <c r="C4" s="117"/>
      <c r="D4" s="115" t="s">
        <v>1</v>
      </c>
      <c r="E4" s="116"/>
      <c r="F4" s="117"/>
      <c r="G4" s="115" t="s">
        <v>2</v>
      </c>
      <c r="H4" s="117"/>
      <c r="I4" s="92" t="s">
        <v>3</v>
      </c>
      <c r="J4" s="93"/>
      <c r="K4" s="93"/>
      <c r="L4" s="94"/>
      <c r="M4" s="92" t="s">
        <v>4</v>
      </c>
      <c r="N4" s="93"/>
      <c r="O4" s="93"/>
      <c r="P4" s="93"/>
      <c r="Q4" s="65" t="s">
        <v>11</v>
      </c>
    </row>
    <row r="5" spans="1:17" ht="59.25" customHeight="1">
      <c r="A5" s="118"/>
      <c r="B5" s="119"/>
      <c r="C5" s="120"/>
      <c r="D5" s="118"/>
      <c r="E5" s="119"/>
      <c r="F5" s="120"/>
      <c r="G5" s="118"/>
      <c r="H5" s="120"/>
      <c r="I5" s="3" t="s">
        <v>5</v>
      </c>
      <c r="J5" s="3" t="s">
        <v>6</v>
      </c>
      <c r="K5" s="3" t="s">
        <v>7</v>
      </c>
      <c r="L5" s="3" t="s">
        <v>8</v>
      </c>
      <c r="M5" s="3" t="s">
        <v>5</v>
      </c>
      <c r="N5" s="3" t="s">
        <v>6</v>
      </c>
      <c r="O5" s="3" t="s">
        <v>7</v>
      </c>
      <c r="P5" s="51" t="s">
        <v>8</v>
      </c>
      <c r="Q5" s="58"/>
    </row>
    <row r="6" spans="1:17" ht="63.75" customHeight="1">
      <c r="A6" s="69" t="s">
        <v>42</v>
      </c>
      <c r="B6" s="70"/>
      <c r="C6" s="71"/>
      <c r="D6" s="92"/>
      <c r="E6" s="93"/>
      <c r="F6" s="94"/>
      <c r="G6" s="92"/>
      <c r="H6" s="94"/>
      <c r="I6" s="9">
        <f>I7+I9+I11+I13</f>
        <v>4015.9000000000005</v>
      </c>
      <c r="J6" s="9">
        <f>J7+J9+J11+J13</f>
        <v>2908.7000000000003</v>
      </c>
      <c r="K6" s="9">
        <f>K7+K9+K11+K13</f>
        <v>673.3</v>
      </c>
      <c r="L6" s="9">
        <f>L7+L9+L11+L13</f>
        <v>433.9</v>
      </c>
      <c r="M6" s="9">
        <f>N6+O6+P6</f>
        <v>2517.7</v>
      </c>
      <c r="N6" s="9">
        <f>N7+N9+N11+N13</f>
        <v>2125.4</v>
      </c>
      <c r="O6" s="9">
        <f>O7+O9+O11+O13</f>
        <v>250.1</v>
      </c>
      <c r="P6" s="9">
        <f>P7+P9+P11+P13</f>
        <v>142.2</v>
      </c>
      <c r="Q6" s="38"/>
    </row>
    <row r="7" spans="1:17" ht="15" customHeight="1">
      <c r="A7" s="72" t="s">
        <v>9</v>
      </c>
      <c r="B7" s="73"/>
      <c r="C7" s="74"/>
      <c r="D7" s="92"/>
      <c r="E7" s="93"/>
      <c r="F7" s="94"/>
      <c r="G7" s="92"/>
      <c r="H7" s="94"/>
      <c r="I7" s="9">
        <f>I8</f>
        <v>184</v>
      </c>
      <c r="J7" s="9">
        <f>J8</f>
        <v>0</v>
      </c>
      <c r="K7" s="9">
        <f>K8</f>
        <v>124.5</v>
      </c>
      <c r="L7" s="9">
        <f>L8</f>
        <v>59.5</v>
      </c>
      <c r="M7" s="9">
        <f>O7+P7</f>
        <v>184</v>
      </c>
      <c r="N7" s="52">
        <v>0</v>
      </c>
      <c r="O7" s="9">
        <v>124.5</v>
      </c>
      <c r="P7" s="52">
        <v>59.5</v>
      </c>
      <c r="Q7" s="4"/>
    </row>
    <row r="8" spans="1:17" ht="61.5" customHeight="1">
      <c r="A8" s="75" t="s">
        <v>35</v>
      </c>
      <c r="B8" s="76"/>
      <c r="C8" s="77"/>
      <c r="D8" s="92" t="s">
        <v>54</v>
      </c>
      <c r="E8" s="93"/>
      <c r="F8" s="94"/>
      <c r="G8" s="92" t="s">
        <v>55</v>
      </c>
      <c r="H8" s="114"/>
      <c r="I8" s="29">
        <f>K8+L8</f>
        <v>184</v>
      </c>
      <c r="J8" s="30">
        <v>0</v>
      </c>
      <c r="K8" s="29">
        <v>124.5</v>
      </c>
      <c r="L8" s="30">
        <v>59.5</v>
      </c>
      <c r="M8" s="29">
        <f>O8+P8</f>
        <v>184</v>
      </c>
      <c r="N8" s="30">
        <v>0</v>
      </c>
      <c r="O8" s="29">
        <v>124.5</v>
      </c>
      <c r="P8" s="30">
        <v>59.5</v>
      </c>
      <c r="Q8" s="17" t="s">
        <v>12</v>
      </c>
    </row>
    <row r="9" spans="1:17" ht="15.75">
      <c r="A9" s="72" t="s">
        <v>10</v>
      </c>
      <c r="B9" s="73"/>
      <c r="C9" s="74"/>
      <c r="D9" s="92"/>
      <c r="E9" s="93"/>
      <c r="F9" s="94"/>
      <c r="G9" s="92"/>
      <c r="H9" s="94"/>
      <c r="I9" s="9">
        <f>I10</f>
        <v>1163.4</v>
      </c>
      <c r="J9" s="9">
        <f>J10</f>
        <v>739.9</v>
      </c>
      <c r="K9" s="9">
        <f>K10</f>
        <v>173.5</v>
      </c>
      <c r="L9" s="9">
        <f>L10</f>
        <v>250</v>
      </c>
      <c r="M9" s="9"/>
      <c r="N9" s="9"/>
      <c r="O9" s="9"/>
      <c r="P9" s="9"/>
      <c r="Q9" s="4"/>
    </row>
    <row r="10" spans="1:17" ht="60" customHeight="1">
      <c r="A10" s="135" t="s">
        <v>36</v>
      </c>
      <c r="B10" s="136"/>
      <c r="C10" s="137"/>
      <c r="D10" s="92" t="s">
        <v>25</v>
      </c>
      <c r="E10" s="93"/>
      <c r="F10" s="94"/>
      <c r="G10" s="92" t="s">
        <v>56</v>
      </c>
      <c r="H10" s="94"/>
      <c r="I10" s="29">
        <f>J10+K10+L10</f>
        <v>1163.4</v>
      </c>
      <c r="J10" s="29">
        <v>739.9</v>
      </c>
      <c r="K10" s="29">
        <v>173.5</v>
      </c>
      <c r="L10" s="29">
        <v>250</v>
      </c>
      <c r="M10" s="29"/>
      <c r="N10" s="29"/>
      <c r="O10" s="29"/>
      <c r="P10" s="29"/>
      <c r="Q10" s="5" t="s">
        <v>12</v>
      </c>
    </row>
    <row r="11" spans="1:17" ht="18" customHeight="1">
      <c r="A11" s="124" t="s">
        <v>32</v>
      </c>
      <c r="B11" s="125"/>
      <c r="C11" s="126"/>
      <c r="D11" s="19"/>
      <c r="E11" s="20"/>
      <c r="F11" s="21"/>
      <c r="G11" s="19"/>
      <c r="H11" s="21"/>
      <c r="I11" s="31">
        <f aca="true" t="shared" si="0" ref="I11:P11">I12</f>
        <v>2343.6000000000004</v>
      </c>
      <c r="J11" s="31">
        <f t="shared" si="0"/>
        <v>2168.8</v>
      </c>
      <c r="K11" s="31">
        <f t="shared" si="0"/>
        <v>90.4</v>
      </c>
      <c r="L11" s="31">
        <f t="shared" si="0"/>
        <v>84.4</v>
      </c>
      <c r="M11" s="55">
        <f t="shared" si="0"/>
        <v>2296.7</v>
      </c>
      <c r="N11" s="55">
        <f t="shared" si="0"/>
        <v>2125.4</v>
      </c>
      <c r="O11" s="55">
        <f t="shared" si="0"/>
        <v>88.6</v>
      </c>
      <c r="P11" s="55">
        <f t="shared" si="0"/>
        <v>82.7</v>
      </c>
      <c r="Q11" s="22"/>
    </row>
    <row r="12" spans="1:17" ht="63" customHeight="1">
      <c r="A12" s="121" t="s">
        <v>37</v>
      </c>
      <c r="B12" s="122"/>
      <c r="C12" s="123"/>
      <c r="D12" s="92" t="s">
        <v>33</v>
      </c>
      <c r="E12" s="93"/>
      <c r="F12" s="94"/>
      <c r="G12" s="92" t="s">
        <v>57</v>
      </c>
      <c r="H12" s="94"/>
      <c r="I12" s="29">
        <f>SUM(J12:L12)</f>
        <v>2343.6000000000004</v>
      </c>
      <c r="J12" s="29">
        <v>2168.8</v>
      </c>
      <c r="K12" s="29">
        <v>90.4</v>
      </c>
      <c r="L12" s="29">
        <v>84.4</v>
      </c>
      <c r="M12" s="55">
        <f>N12+O12+P12</f>
        <v>2296.7</v>
      </c>
      <c r="N12" s="55">
        <v>2125.4</v>
      </c>
      <c r="O12" s="55">
        <v>88.6</v>
      </c>
      <c r="P12" s="55">
        <v>82.7</v>
      </c>
      <c r="Q12" s="17" t="s">
        <v>12</v>
      </c>
    </row>
    <row r="13" spans="1:17" ht="19.5" customHeight="1">
      <c r="A13" s="129" t="s">
        <v>39</v>
      </c>
      <c r="B13" s="130"/>
      <c r="C13" s="131"/>
      <c r="D13" s="115"/>
      <c r="E13" s="116"/>
      <c r="F13" s="117"/>
      <c r="G13" s="115"/>
      <c r="H13" s="117"/>
      <c r="I13" s="31">
        <f aca="true" t="shared" si="1" ref="I13:P13">I14</f>
        <v>324.9</v>
      </c>
      <c r="J13" s="42">
        <f t="shared" si="1"/>
        <v>0</v>
      </c>
      <c r="K13" s="31">
        <f t="shared" si="1"/>
        <v>284.9</v>
      </c>
      <c r="L13" s="31">
        <f t="shared" si="1"/>
        <v>40</v>
      </c>
      <c r="M13" s="31">
        <f t="shared" si="1"/>
        <v>37</v>
      </c>
      <c r="N13" s="53">
        <f t="shared" si="1"/>
        <v>0</v>
      </c>
      <c r="O13" s="31">
        <f t="shared" si="1"/>
        <v>37</v>
      </c>
      <c r="P13" s="42">
        <f t="shared" si="1"/>
        <v>0</v>
      </c>
      <c r="Q13" s="6"/>
    </row>
    <row r="14" spans="1:17" ht="77.25" customHeight="1">
      <c r="A14" s="75" t="s">
        <v>13</v>
      </c>
      <c r="B14" s="76"/>
      <c r="C14" s="77"/>
      <c r="D14" s="66"/>
      <c r="E14" s="67"/>
      <c r="F14" s="68"/>
      <c r="G14" s="66"/>
      <c r="H14" s="68"/>
      <c r="I14" s="32">
        <f>K14+L14</f>
        <v>324.9</v>
      </c>
      <c r="J14" s="33">
        <v>0</v>
      </c>
      <c r="K14" s="33">
        <v>284.9</v>
      </c>
      <c r="L14" s="32">
        <v>40</v>
      </c>
      <c r="M14" s="32">
        <f>N14+O14+P14</f>
        <v>37</v>
      </c>
      <c r="N14" s="41">
        <v>0</v>
      </c>
      <c r="O14" s="32">
        <v>37</v>
      </c>
      <c r="P14" s="41">
        <v>0</v>
      </c>
      <c r="Q14" s="5" t="s">
        <v>14</v>
      </c>
    </row>
    <row r="15" spans="1:17" ht="47.25" customHeight="1">
      <c r="A15" s="69" t="s">
        <v>38</v>
      </c>
      <c r="B15" s="70"/>
      <c r="C15" s="71"/>
      <c r="D15" s="66"/>
      <c r="E15" s="67"/>
      <c r="F15" s="68"/>
      <c r="G15" s="66"/>
      <c r="H15" s="68"/>
      <c r="I15" s="9">
        <f aca="true" t="shared" si="2" ref="I15:P15">I16</f>
        <v>5913.9</v>
      </c>
      <c r="J15" s="34">
        <f t="shared" si="2"/>
        <v>4311.3060000000005</v>
      </c>
      <c r="K15" s="34">
        <f t="shared" si="2"/>
        <v>1011.294</v>
      </c>
      <c r="L15" s="34">
        <f t="shared" si="2"/>
        <v>591.3</v>
      </c>
      <c r="M15" s="34">
        <f t="shared" si="2"/>
        <v>4581.8</v>
      </c>
      <c r="N15" s="54">
        <f t="shared" si="2"/>
        <v>3340.2</v>
      </c>
      <c r="O15" s="34">
        <f t="shared" si="2"/>
        <v>783.5</v>
      </c>
      <c r="P15" s="34">
        <f t="shared" si="2"/>
        <v>458.1</v>
      </c>
      <c r="Q15" s="5"/>
    </row>
    <row r="16" spans="1:17" ht="20.25" customHeight="1">
      <c r="A16" s="72" t="s">
        <v>22</v>
      </c>
      <c r="B16" s="73"/>
      <c r="C16" s="74"/>
      <c r="D16" s="12"/>
      <c r="E16" s="13"/>
      <c r="F16" s="14"/>
      <c r="G16" s="15"/>
      <c r="H16" s="16"/>
      <c r="I16" s="9">
        <f aca="true" t="shared" si="3" ref="I16:P16">I17+I18</f>
        <v>5913.9</v>
      </c>
      <c r="J16" s="34">
        <f t="shared" si="3"/>
        <v>4311.3060000000005</v>
      </c>
      <c r="K16" s="34">
        <f t="shared" si="3"/>
        <v>1011.294</v>
      </c>
      <c r="L16" s="34">
        <f t="shared" si="3"/>
        <v>591.3</v>
      </c>
      <c r="M16" s="34">
        <f t="shared" si="3"/>
        <v>4581.8</v>
      </c>
      <c r="N16" s="54">
        <f t="shared" si="3"/>
        <v>3340.2</v>
      </c>
      <c r="O16" s="34">
        <f t="shared" si="3"/>
        <v>783.5</v>
      </c>
      <c r="P16" s="34">
        <f t="shared" si="3"/>
        <v>458.1</v>
      </c>
      <c r="Q16" s="5"/>
    </row>
    <row r="17" spans="1:20" ht="57" customHeight="1">
      <c r="A17" s="75" t="s">
        <v>34</v>
      </c>
      <c r="B17" s="76"/>
      <c r="C17" s="77"/>
      <c r="D17" s="111" t="s">
        <v>23</v>
      </c>
      <c r="E17" s="113"/>
      <c r="F17" s="114"/>
      <c r="G17" s="111" t="s">
        <v>58</v>
      </c>
      <c r="H17" s="112"/>
      <c r="I17" s="29">
        <f>J17+K17+L17</f>
        <v>3018.45</v>
      </c>
      <c r="J17" s="35">
        <v>2200.486</v>
      </c>
      <c r="K17" s="36">
        <v>516.164</v>
      </c>
      <c r="L17" s="36">
        <v>301.8</v>
      </c>
      <c r="M17" s="32">
        <f>N17+O17+P17</f>
        <v>2430.3</v>
      </c>
      <c r="N17" s="33">
        <v>1771.7</v>
      </c>
      <c r="O17" s="32">
        <v>415.6</v>
      </c>
      <c r="P17" s="32">
        <v>243</v>
      </c>
      <c r="Q17" s="65" t="s">
        <v>14</v>
      </c>
      <c r="R17" s="11"/>
      <c r="T17" s="11"/>
    </row>
    <row r="18" spans="1:19" ht="48.75" customHeight="1">
      <c r="A18" s="78"/>
      <c r="B18" s="79"/>
      <c r="C18" s="80"/>
      <c r="D18" s="111" t="s">
        <v>24</v>
      </c>
      <c r="E18" s="113"/>
      <c r="F18" s="114"/>
      <c r="G18" s="111" t="s">
        <v>58</v>
      </c>
      <c r="H18" s="112"/>
      <c r="I18" s="29">
        <f>J18+K18+L18</f>
        <v>2895.4500000000003</v>
      </c>
      <c r="J18" s="35">
        <v>2110.82</v>
      </c>
      <c r="K18" s="36">
        <v>495.13</v>
      </c>
      <c r="L18" s="36">
        <v>289.5</v>
      </c>
      <c r="M18" s="32">
        <f>N18+O18+P18</f>
        <v>2151.5</v>
      </c>
      <c r="N18" s="33">
        <v>1568.5</v>
      </c>
      <c r="O18" s="32">
        <v>367.9</v>
      </c>
      <c r="P18" s="32">
        <v>215.1</v>
      </c>
      <c r="Q18" s="58"/>
      <c r="R18" s="11"/>
      <c r="S18" s="11"/>
    </row>
    <row r="19" spans="1:18" ht="75.75" customHeight="1">
      <c r="A19" s="108" t="s">
        <v>46</v>
      </c>
      <c r="B19" s="97"/>
      <c r="C19" s="98"/>
      <c r="D19" s="109"/>
      <c r="E19" s="109"/>
      <c r="F19" s="109"/>
      <c r="G19" s="110"/>
      <c r="H19" s="110"/>
      <c r="I19" s="40">
        <f>I20+I21+I22+I23+I24+I25+I26+I27</f>
        <v>10485.800000000001</v>
      </c>
      <c r="J19" s="40">
        <f>J20+J21+J22+J23+J24+J25+J26+J27</f>
        <v>8711.2</v>
      </c>
      <c r="K19" s="40">
        <f>K20+K21+K22+K23+K24+K25+K26+K27</f>
        <v>1474.6</v>
      </c>
      <c r="L19" s="40">
        <f>L20+L21+L22+L23+L24+L25+L26+L27</f>
        <v>300</v>
      </c>
      <c r="M19" s="56">
        <f>N19+O19+P19</f>
        <v>824.2</v>
      </c>
      <c r="N19" s="56">
        <f>N20+N21+N22+N23+N24+N25+N26+N27</f>
        <v>684.7</v>
      </c>
      <c r="O19" s="56">
        <f>O20+O21+O22+O23+O24+O25+O26+O27</f>
        <v>115.9</v>
      </c>
      <c r="P19" s="56">
        <f>P20+P21+P22+P23+P24+P25+P26+P27</f>
        <v>23.6</v>
      </c>
      <c r="Q19" s="7"/>
      <c r="R19" s="11"/>
    </row>
    <row r="20" spans="1:19" ht="53.25" customHeight="1">
      <c r="A20" s="100" t="s">
        <v>15</v>
      </c>
      <c r="B20" s="101"/>
      <c r="C20" s="138"/>
      <c r="D20" s="102" t="s">
        <v>44</v>
      </c>
      <c r="E20" s="103"/>
      <c r="F20" s="104"/>
      <c r="G20" s="84" t="s">
        <v>59</v>
      </c>
      <c r="H20" s="85"/>
      <c r="I20" s="29">
        <f>SUM(J20:L20)</f>
        <v>824.2</v>
      </c>
      <c r="J20" s="37">
        <v>684.7</v>
      </c>
      <c r="K20" s="29">
        <v>115.9</v>
      </c>
      <c r="L20" s="29">
        <v>23.6</v>
      </c>
      <c r="M20" s="9">
        <f>N20+O20+P20</f>
        <v>824.2</v>
      </c>
      <c r="N20" s="9">
        <v>684.7</v>
      </c>
      <c r="O20" s="9">
        <v>115.9</v>
      </c>
      <c r="P20" s="9">
        <v>23.6</v>
      </c>
      <c r="Q20" s="57" t="s">
        <v>16</v>
      </c>
      <c r="R20" s="8"/>
      <c r="S20" s="8"/>
    </row>
    <row r="21" spans="1:17" ht="81" customHeight="1">
      <c r="A21" s="59" t="s">
        <v>26</v>
      </c>
      <c r="B21" s="60"/>
      <c r="C21" s="61"/>
      <c r="D21" s="102" t="s">
        <v>27</v>
      </c>
      <c r="E21" s="103"/>
      <c r="F21" s="104"/>
      <c r="G21" s="84" t="s">
        <v>60</v>
      </c>
      <c r="H21" s="85"/>
      <c r="I21" s="29">
        <f aca="true" t="shared" si="4" ref="I21:I27">SUM(J21:L21)</f>
        <v>2608.9</v>
      </c>
      <c r="J21" s="29">
        <v>2167.4</v>
      </c>
      <c r="K21" s="29">
        <v>366.9</v>
      </c>
      <c r="L21" s="29">
        <v>74.6</v>
      </c>
      <c r="M21" s="46"/>
      <c r="N21" s="47"/>
      <c r="O21" s="48"/>
      <c r="P21" s="48"/>
      <c r="Q21" s="57"/>
    </row>
    <row r="22" spans="1:18" ht="48" customHeight="1">
      <c r="A22" s="139"/>
      <c r="B22" s="140"/>
      <c r="C22" s="141"/>
      <c r="D22" s="105" t="s">
        <v>49</v>
      </c>
      <c r="E22" s="106"/>
      <c r="F22" s="107"/>
      <c r="G22" s="84" t="s">
        <v>61</v>
      </c>
      <c r="H22" s="85"/>
      <c r="I22" s="29">
        <f t="shared" si="4"/>
        <v>922.9999999999999</v>
      </c>
      <c r="J22" s="29">
        <v>766.8</v>
      </c>
      <c r="K22" s="29">
        <v>129.8</v>
      </c>
      <c r="L22" s="29">
        <v>26.4</v>
      </c>
      <c r="M22" s="49"/>
      <c r="N22" s="50"/>
      <c r="O22" s="49"/>
      <c r="P22" s="49"/>
      <c r="Q22" s="57"/>
      <c r="R22" s="11"/>
    </row>
    <row r="23" spans="1:17" ht="51.75" customHeight="1">
      <c r="A23" s="139"/>
      <c r="B23" s="140"/>
      <c r="C23" s="141"/>
      <c r="D23" s="81" t="s">
        <v>45</v>
      </c>
      <c r="E23" s="82"/>
      <c r="F23" s="83"/>
      <c r="G23" s="84" t="s">
        <v>62</v>
      </c>
      <c r="H23" s="85"/>
      <c r="I23" s="29">
        <f t="shared" si="4"/>
        <v>445.6</v>
      </c>
      <c r="J23" s="29">
        <v>370.2</v>
      </c>
      <c r="K23" s="29">
        <v>62.6</v>
      </c>
      <c r="L23" s="29">
        <v>12.8</v>
      </c>
      <c r="M23" s="48"/>
      <c r="N23" s="47"/>
      <c r="O23" s="48"/>
      <c r="P23" s="48"/>
      <c r="Q23" s="57"/>
    </row>
    <row r="24" spans="1:17" ht="33" customHeight="1">
      <c r="A24" s="59" t="s">
        <v>28</v>
      </c>
      <c r="B24" s="60"/>
      <c r="C24" s="61"/>
      <c r="D24" s="81" t="s">
        <v>50</v>
      </c>
      <c r="E24" s="82"/>
      <c r="F24" s="83"/>
      <c r="G24" s="84" t="s">
        <v>63</v>
      </c>
      <c r="H24" s="85"/>
      <c r="I24" s="29">
        <f t="shared" si="4"/>
        <v>549.5</v>
      </c>
      <c r="J24" s="29">
        <v>456.4</v>
      </c>
      <c r="K24" s="29">
        <v>77.4</v>
      </c>
      <c r="L24" s="29">
        <v>15.7</v>
      </c>
      <c r="M24" s="46"/>
      <c r="N24" s="47"/>
      <c r="O24" s="48"/>
      <c r="P24" s="48"/>
      <c r="Q24" s="57"/>
    </row>
    <row r="25" spans="1:17" ht="49.5" customHeight="1">
      <c r="A25" s="62"/>
      <c r="B25" s="63"/>
      <c r="C25" s="64"/>
      <c r="D25" s="81" t="s">
        <v>51</v>
      </c>
      <c r="E25" s="82"/>
      <c r="F25" s="83"/>
      <c r="G25" s="84" t="s">
        <v>63</v>
      </c>
      <c r="H25" s="85"/>
      <c r="I25" s="29">
        <f t="shared" si="4"/>
        <v>783.6</v>
      </c>
      <c r="J25" s="29">
        <v>651.1</v>
      </c>
      <c r="K25" s="29">
        <v>110.1</v>
      </c>
      <c r="L25" s="29">
        <v>22.4</v>
      </c>
      <c r="M25" s="46"/>
      <c r="N25" s="47"/>
      <c r="O25" s="47"/>
      <c r="P25" s="47"/>
      <c r="Q25" s="57"/>
    </row>
    <row r="26" spans="1:17" ht="51.75" customHeight="1">
      <c r="A26" s="100" t="s">
        <v>29</v>
      </c>
      <c r="B26" s="101"/>
      <c r="C26" s="138"/>
      <c r="D26" s="81" t="s">
        <v>52</v>
      </c>
      <c r="E26" s="82"/>
      <c r="F26" s="83"/>
      <c r="G26" s="84" t="s">
        <v>64</v>
      </c>
      <c r="H26" s="85"/>
      <c r="I26" s="29">
        <f>J26+K26+L26</f>
        <v>1093.2</v>
      </c>
      <c r="J26" s="29">
        <v>908.2</v>
      </c>
      <c r="K26" s="29">
        <v>153.7</v>
      </c>
      <c r="L26" s="29">
        <v>31.3</v>
      </c>
      <c r="M26" s="46"/>
      <c r="N26" s="48"/>
      <c r="O26" s="48"/>
      <c r="P26" s="47"/>
      <c r="Q26" s="57"/>
    </row>
    <row r="27" spans="1:17" ht="36.75" customHeight="1">
      <c r="A27" s="100" t="s">
        <v>30</v>
      </c>
      <c r="B27" s="101"/>
      <c r="C27" s="101"/>
      <c r="D27" s="81" t="s">
        <v>53</v>
      </c>
      <c r="E27" s="82"/>
      <c r="F27" s="83"/>
      <c r="G27" s="84" t="s">
        <v>60</v>
      </c>
      <c r="H27" s="85"/>
      <c r="I27" s="29">
        <f t="shared" si="4"/>
        <v>3257.7999999999997</v>
      </c>
      <c r="J27" s="29">
        <v>2706.4</v>
      </c>
      <c r="K27" s="29">
        <v>458.2</v>
      </c>
      <c r="L27" s="29">
        <v>93.2</v>
      </c>
      <c r="M27" s="49"/>
      <c r="N27" s="48"/>
      <c r="O27" s="48"/>
      <c r="P27" s="48"/>
      <c r="Q27" s="58"/>
    </row>
    <row r="28" spans="1:17" ht="18" customHeight="1">
      <c r="A28" s="72" t="s">
        <v>20</v>
      </c>
      <c r="B28" s="73"/>
      <c r="C28" s="74"/>
      <c r="D28" s="23"/>
      <c r="E28" s="24"/>
      <c r="F28" s="25"/>
      <c r="G28" s="27"/>
      <c r="H28" s="28"/>
      <c r="I28" s="9">
        <f>I29+I30+I31</f>
        <v>3195</v>
      </c>
      <c r="J28" s="43">
        <f>J29</f>
        <v>0</v>
      </c>
      <c r="K28" s="9">
        <f>K29</f>
        <v>2675</v>
      </c>
      <c r="L28" s="9">
        <f>L29+L30+L31</f>
        <v>520</v>
      </c>
      <c r="M28" s="45"/>
      <c r="N28" s="45"/>
      <c r="O28" s="45"/>
      <c r="P28" s="45"/>
      <c r="Q28" s="26"/>
    </row>
    <row r="29" spans="1:17" ht="44.25" customHeight="1">
      <c r="A29" s="115" t="s">
        <v>40</v>
      </c>
      <c r="B29" s="116"/>
      <c r="C29" s="117"/>
      <c r="D29" s="69" t="s">
        <v>21</v>
      </c>
      <c r="E29" s="70"/>
      <c r="F29" s="71"/>
      <c r="G29" s="27"/>
      <c r="H29" s="28"/>
      <c r="I29" s="29">
        <f>K29+L29</f>
        <v>3175</v>
      </c>
      <c r="J29" s="41">
        <v>0</v>
      </c>
      <c r="K29" s="32">
        <v>2675</v>
      </c>
      <c r="L29" s="32">
        <v>500</v>
      </c>
      <c r="M29" s="46"/>
      <c r="N29" s="48"/>
      <c r="O29" s="48"/>
      <c r="P29" s="48"/>
      <c r="Q29" s="65" t="s">
        <v>43</v>
      </c>
    </row>
    <row r="30" spans="1:17" ht="79.5" customHeight="1">
      <c r="A30" s="132"/>
      <c r="B30" s="133"/>
      <c r="C30" s="134"/>
      <c r="D30" s="92" t="s">
        <v>48</v>
      </c>
      <c r="E30" s="93"/>
      <c r="F30" s="94"/>
      <c r="G30" s="27"/>
      <c r="H30" s="28"/>
      <c r="I30" s="29">
        <v>10</v>
      </c>
      <c r="J30" s="41">
        <v>0</v>
      </c>
      <c r="K30" s="41">
        <v>0</v>
      </c>
      <c r="L30" s="32">
        <v>10</v>
      </c>
      <c r="M30" s="46"/>
      <c r="N30" s="48"/>
      <c r="O30" s="48"/>
      <c r="P30" s="48"/>
      <c r="Q30" s="57"/>
    </row>
    <row r="31" spans="1:17" ht="33" customHeight="1">
      <c r="A31" s="118"/>
      <c r="B31" s="119"/>
      <c r="C31" s="120"/>
      <c r="D31" s="92" t="s">
        <v>47</v>
      </c>
      <c r="E31" s="93"/>
      <c r="F31" s="94"/>
      <c r="G31" s="27"/>
      <c r="H31" s="28"/>
      <c r="I31" s="29">
        <v>10</v>
      </c>
      <c r="J31" s="41">
        <v>0</v>
      </c>
      <c r="K31" s="41">
        <v>0</v>
      </c>
      <c r="L31" s="32">
        <v>10</v>
      </c>
      <c r="M31" s="46"/>
      <c r="N31" s="48"/>
      <c r="O31" s="48"/>
      <c r="P31" s="48"/>
      <c r="Q31" s="58"/>
    </row>
    <row r="32" spans="1:17" ht="57.75" customHeight="1">
      <c r="A32" s="69" t="s">
        <v>41</v>
      </c>
      <c r="B32" s="97"/>
      <c r="C32" s="98"/>
      <c r="D32" s="95"/>
      <c r="E32" s="99"/>
      <c r="F32" s="96"/>
      <c r="G32" s="95"/>
      <c r="H32" s="96"/>
      <c r="I32" s="9">
        <f>I33</f>
        <v>815.4</v>
      </c>
      <c r="J32" s="43">
        <v>0</v>
      </c>
      <c r="K32" s="9">
        <f>K33</f>
        <v>815.4</v>
      </c>
      <c r="L32" s="43">
        <v>0</v>
      </c>
      <c r="M32" s="9">
        <f>M33</f>
        <v>543.1</v>
      </c>
      <c r="N32" s="43">
        <v>0</v>
      </c>
      <c r="O32" s="9">
        <f>O33</f>
        <v>543.1</v>
      </c>
      <c r="P32" s="43">
        <v>0</v>
      </c>
      <c r="Q32" s="4"/>
    </row>
    <row r="33" spans="1:17" ht="60.75" customHeight="1">
      <c r="A33" s="69" t="s">
        <v>31</v>
      </c>
      <c r="B33" s="70"/>
      <c r="C33" s="71"/>
      <c r="D33" s="92" t="s">
        <v>17</v>
      </c>
      <c r="E33" s="93"/>
      <c r="F33" s="94"/>
      <c r="G33" s="95"/>
      <c r="H33" s="96"/>
      <c r="I33" s="29">
        <v>815.4</v>
      </c>
      <c r="J33" s="44">
        <v>0</v>
      </c>
      <c r="K33" s="29">
        <v>815.4</v>
      </c>
      <c r="L33" s="44">
        <v>0</v>
      </c>
      <c r="M33" s="29">
        <f>O33</f>
        <v>543.1</v>
      </c>
      <c r="N33" s="44">
        <v>0</v>
      </c>
      <c r="O33" s="29">
        <v>543.1</v>
      </c>
      <c r="P33" s="44">
        <v>0</v>
      </c>
      <c r="Q33" s="18" t="s">
        <v>18</v>
      </c>
    </row>
    <row r="34" spans="1:17" s="10" customFormat="1" ht="15.75">
      <c r="A34" s="86" t="s">
        <v>19</v>
      </c>
      <c r="B34" s="87"/>
      <c r="C34" s="88"/>
      <c r="D34" s="89"/>
      <c r="E34" s="90"/>
      <c r="F34" s="91"/>
      <c r="G34" s="89"/>
      <c r="H34" s="91"/>
      <c r="I34" s="9">
        <f>I6+I15+I19+I28+I32</f>
        <v>24426</v>
      </c>
      <c r="J34" s="9">
        <f>J6+J15+J19+J28+J32</f>
        <v>15931.206000000002</v>
      </c>
      <c r="K34" s="9">
        <f>K6+K15+K19+K28+K32</f>
        <v>6649.593999999999</v>
      </c>
      <c r="L34" s="9">
        <f>L6+L15+L19+L28+L32</f>
        <v>1845.1999999999998</v>
      </c>
      <c r="M34" s="9">
        <f>M6+M15+M28+M32+M19</f>
        <v>8466.800000000001</v>
      </c>
      <c r="N34" s="9">
        <f>N6+N15+N19+N28</f>
        <v>6150.3</v>
      </c>
      <c r="O34" s="9">
        <f>O6+O15+O19+O28+O32</f>
        <v>1692.6</v>
      </c>
      <c r="P34" s="9">
        <f>P6+P15+P19+P28+P32</f>
        <v>623.9</v>
      </c>
      <c r="Q34" s="39"/>
    </row>
    <row r="35" spans="11:16" ht="15">
      <c r="K35" s="11"/>
      <c r="P35" s="11"/>
    </row>
    <row r="36" ht="15">
      <c r="L36" s="11"/>
    </row>
  </sheetData>
  <sheetProtection/>
  <mergeCells count="83">
    <mergeCell ref="Q29:Q31"/>
    <mergeCell ref="D30:F30"/>
    <mergeCell ref="D31:F31"/>
    <mergeCell ref="A20:C20"/>
    <mergeCell ref="G20:H20"/>
    <mergeCell ref="A21:C23"/>
    <mergeCell ref="D26:F26"/>
    <mergeCell ref="A26:C26"/>
    <mergeCell ref="A28:C28"/>
    <mergeCell ref="D23:F23"/>
    <mergeCell ref="A13:C13"/>
    <mergeCell ref="D13:F13"/>
    <mergeCell ref="G13:H13"/>
    <mergeCell ref="A9:C9"/>
    <mergeCell ref="D9:F9"/>
    <mergeCell ref="A29:C31"/>
    <mergeCell ref="G12:H12"/>
    <mergeCell ref="A10:C10"/>
    <mergeCell ref="D10:F10"/>
    <mergeCell ref="G10:H10"/>
    <mergeCell ref="I1:P1"/>
    <mergeCell ref="A2:P2"/>
    <mergeCell ref="I4:L4"/>
    <mergeCell ref="A4:C5"/>
    <mergeCell ref="M4:P4"/>
    <mergeCell ref="G4:H5"/>
    <mergeCell ref="A12:C12"/>
    <mergeCell ref="D12:F12"/>
    <mergeCell ref="A8:C8"/>
    <mergeCell ref="D8:F8"/>
    <mergeCell ref="G8:H8"/>
    <mergeCell ref="G9:H9"/>
    <mergeCell ref="A11:C11"/>
    <mergeCell ref="D18:F18"/>
    <mergeCell ref="G17:H17"/>
    <mergeCell ref="Q4:Q5"/>
    <mergeCell ref="A6:C6"/>
    <mergeCell ref="D6:F6"/>
    <mergeCell ref="G6:H6"/>
    <mergeCell ref="A7:C7"/>
    <mergeCell ref="D7:F7"/>
    <mergeCell ref="G7:H7"/>
    <mergeCell ref="D4:F5"/>
    <mergeCell ref="G26:H26"/>
    <mergeCell ref="G24:H24"/>
    <mergeCell ref="A19:C19"/>
    <mergeCell ref="D19:F19"/>
    <mergeCell ref="G19:H19"/>
    <mergeCell ref="A14:C14"/>
    <mergeCell ref="D14:F14"/>
    <mergeCell ref="G14:H14"/>
    <mergeCell ref="G18:H18"/>
    <mergeCell ref="D17:F17"/>
    <mergeCell ref="G22:H22"/>
    <mergeCell ref="D20:F20"/>
    <mergeCell ref="G21:H21"/>
    <mergeCell ref="D21:F21"/>
    <mergeCell ref="G23:H23"/>
    <mergeCell ref="D24:F24"/>
    <mergeCell ref="D22:F22"/>
    <mergeCell ref="A32:C32"/>
    <mergeCell ref="D32:F32"/>
    <mergeCell ref="G32:H32"/>
    <mergeCell ref="A27:C27"/>
    <mergeCell ref="D27:F27"/>
    <mergeCell ref="G27:H27"/>
    <mergeCell ref="D29:F29"/>
    <mergeCell ref="A34:C34"/>
    <mergeCell ref="D34:F34"/>
    <mergeCell ref="G34:H34"/>
    <mergeCell ref="A33:C33"/>
    <mergeCell ref="D33:F33"/>
    <mergeCell ref="G33:H33"/>
    <mergeCell ref="Q20:Q27"/>
    <mergeCell ref="A24:C25"/>
    <mergeCell ref="Q17:Q18"/>
    <mergeCell ref="D15:F15"/>
    <mergeCell ref="G15:H15"/>
    <mergeCell ref="A15:C15"/>
    <mergeCell ref="A16:C16"/>
    <mergeCell ref="A17:C18"/>
    <mergeCell ref="D25:F25"/>
    <mergeCell ref="G25:H25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Татьяна Евгеньевна</cp:lastModifiedBy>
  <cp:lastPrinted>2020-09-16T07:46:39Z</cp:lastPrinted>
  <dcterms:created xsi:type="dcterms:W3CDTF">2019-07-23T06:44:41Z</dcterms:created>
  <dcterms:modified xsi:type="dcterms:W3CDTF">2020-09-16T08:07:24Z</dcterms:modified>
  <cp:category/>
  <cp:version/>
  <cp:contentType/>
  <cp:contentStatus/>
</cp:coreProperties>
</file>